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みどり環境局\03公園緑地管理課\公園緑化協議担当\800_開発等に関する審査基準等\040_手引書（窓口配布物）\改訂起案資料\R7.4月\No.5\No.5（旧条例／H25.7.1前）\"/>
    </mc:Choice>
  </mc:AlternateContent>
  <xr:revisionPtr revIDLastSave="0" documentId="13_ncr:1_{78547251-B24C-498D-BDD8-8E47C50244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緑化完了書" sheetId="2" r:id="rId1"/>
  </sheets>
  <definedNames>
    <definedName name="_xlnm.Print_Area" localSheetId="0">緑化完了書!$A$1:$Q$38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2" l="1"/>
  <c r="J34" i="2"/>
  <c r="B12" i="2"/>
  <c r="B23" i="2"/>
  <c r="L23" i="2" s="1"/>
  <c r="J31" i="2"/>
  <c r="J30" i="2"/>
  <c r="J29" i="2"/>
  <c r="A25" i="2"/>
  <c r="J21" i="2"/>
  <c r="J20" i="2"/>
  <c r="J19" i="2"/>
  <c r="F6" i="2"/>
  <c r="A4" i="2"/>
  <c r="M19" i="2" l="1"/>
  <c r="M29" i="2"/>
</calcChain>
</file>

<file path=xl/sharedStrings.xml><?xml version="1.0" encoding="utf-8"?>
<sst xmlns="http://schemas.openxmlformats.org/spreadsheetml/2006/main" count="85" uniqueCount="51">
  <si>
    <t>条例第18条第2項第4号ア（面積）を適用する場合</t>
    <phoneticPr fontId="1"/>
  </si>
  <si>
    <t>ｍ²</t>
    <phoneticPr fontId="1"/>
  </si>
  <si>
    <t>m²</t>
    <phoneticPr fontId="1"/>
  </si>
  <si>
    <t>緑化等空地面積（Ｂ）</t>
    <phoneticPr fontId="1"/>
  </si>
  <si>
    <t>敷地面積（A）</t>
    <rPh sb="0" eb="4">
      <t>シキチメンセキ</t>
    </rPh>
    <phoneticPr fontId="1"/>
  </si>
  <si>
    <t>＊１　事業区域の面積が1,000㎡未満及び商業系用途地域の場合は、５％以上。</t>
    <phoneticPr fontId="1"/>
  </si>
  <si>
    <t>＊１　事業区域の面積が1,000㎡以上（商業系用途地域を除く）の場合は、１０％以上。</t>
    <phoneticPr fontId="1"/>
  </si>
  <si>
    <r>
      <t>緑化等空地面積（Ｂ）</t>
    </r>
    <r>
      <rPr>
        <vertAlign val="superscript"/>
        <sz val="11"/>
        <rFont val="ＭＳ Ｐ明朝"/>
        <family val="1"/>
        <charset val="128"/>
      </rPr>
      <t>＊２</t>
    </r>
    <rPh sb="0" eb="2">
      <t>リョッカ</t>
    </rPh>
    <rPh sb="2" eb="3">
      <t>トウ</t>
    </rPh>
    <rPh sb="3" eb="5">
      <t>クウチ</t>
    </rPh>
    <rPh sb="5" eb="7">
      <t>メンセキ</t>
    </rPh>
    <phoneticPr fontId="6"/>
  </si>
  <si>
    <t>地上部（Ｃ）</t>
    <rPh sb="0" eb="3">
      <t>チジョウブ</t>
    </rPh>
    <phoneticPr fontId="6"/>
  </si>
  <si>
    <t>屋上（Ｄ）</t>
    <rPh sb="0" eb="2">
      <t>オクジョウ</t>
    </rPh>
    <phoneticPr fontId="6"/>
  </si>
  <si>
    <r>
      <t>壁面（Ｅ）</t>
    </r>
    <r>
      <rPr>
        <vertAlign val="superscript"/>
        <sz val="11"/>
        <rFont val="ＭＳ Ｐ明朝"/>
        <family val="1"/>
        <charset val="128"/>
      </rPr>
      <t>＊３</t>
    </r>
    <rPh sb="0" eb="2">
      <t>ヘキメン</t>
    </rPh>
    <phoneticPr fontId="6"/>
  </si>
  <si>
    <t>㎡</t>
  </si>
  <si>
    <t>・緑化等空地面積（Ｂ）の内訳</t>
  </si>
  <si>
    <t>㎡</t>
    <phoneticPr fontId="1"/>
  </si>
  <si>
    <t>＊２　緑化等空地面積（Ｂ）＝（Ｃ）＋（Ｄ）＋（Ｅ）</t>
    <phoneticPr fontId="6"/>
  </si>
  <si>
    <t>＊３　壁面の緑化空地面積（Ｅ）＝植栽する部分の水平延長（ｍ）×1.0（ｍ）</t>
    <rPh sb="3" eb="5">
      <t>ヘキメン</t>
    </rPh>
    <rPh sb="6" eb="8">
      <t>リョッカ</t>
    </rPh>
    <rPh sb="8" eb="10">
      <t>クウチ</t>
    </rPh>
    <rPh sb="10" eb="12">
      <t>メンセキ</t>
    </rPh>
    <rPh sb="16" eb="18">
      <t>ショクサイ</t>
    </rPh>
    <rPh sb="20" eb="22">
      <t>ブブン</t>
    </rPh>
    <rPh sb="23" eb="25">
      <t>スイヘイ</t>
    </rPh>
    <rPh sb="25" eb="27">
      <t>エンチョウ</t>
    </rPh>
    <phoneticPr fontId="6"/>
  </si>
  <si>
    <t>※　（Ｄ）＋（Ｅ）≦（Ａ）×０．０５とする。</t>
    <phoneticPr fontId="6"/>
  </si>
  <si>
    <t>（%）</t>
    <phoneticPr fontId="1"/>
  </si>
  <si>
    <t>・地上部（Ｃ）における緑化等空地の樹木の内訳</t>
  </si>
  <si>
    <t>植栽（保存）本数</t>
    <rPh sb="0" eb="2">
      <t>ショクサイ</t>
    </rPh>
    <rPh sb="3" eb="5">
      <t>ホゾン</t>
    </rPh>
    <rPh sb="6" eb="8">
      <t>ホンスウ</t>
    </rPh>
    <phoneticPr fontId="1"/>
  </si>
  <si>
    <t>高木（a）</t>
    <rPh sb="0" eb="2">
      <t>コウボク</t>
    </rPh>
    <phoneticPr fontId="1"/>
  </si>
  <si>
    <t>中木（b）</t>
    <rPh sb="0" eb="2">
      <t>チュウボク</t>
    </rPh>
    <phoneticPr fontId="1"/>
  </si>
  <si>
    <t>低木（ｃ）</t>
    <rPh sb="0" eb="2">
      <t>テイボク</t>
    </rPh>
    <phoneticPr fontId="1"/>
  </si>
  <si>
    <t>本</t>
    <rPh sb="0" eb="1">
      <t>ホン</t>
    </rPh>
    <phoneticPr fontId="1"/>
  </si>
  <si>
    <t>高木換算本数</t>
    <rPh sb="0" eb="2">
      <t>コウボク</t>
    </rPh>
    <rPh sb="2" eb="6">
      <t>カンサンホンスウ</t>
    </rPh>
    <phoneticPr fontId="1"/>
  </si>
  <si>
    <t>（ｂ）／５＝</t>
    <phoneticPr fontId="1"/>
  </si>
  <si>
    <t>（ｃ）／25＝</t>
    <phoneticPr fontId="1"/>
  </si>
  <si>
    <t>（a）＝</t>
    <phoneticPr fontId="1"/>
  </si>
  <si>
    <t>高木換算合計本数</t>
    <rPh sb="0" eb="4">
      <t>コウボクカンサン</t>
    </rPh>
    <rPh sb="4" eb="6">
      <t>ゴウケイ</t>
    </rPh>
    <rPh sb="6" eb="8">
      <t>ホンスウ</t>
    </rPh>
    <phoneticPr fontId="1"/>
  </si>
  <si>
    <t>必要高木換算本数</t>
    <rPh sb="0" eb="2">
      <t>ヒツヨウ</t>
    </rPh>
    <rPh sb="2" eb="4">
      <t>コウボク</t>
    </rPh>
    <rPh sb="4" eb="8">
      <t>カンサンホンスウ</t>
    </rPh>
    <phoneticPr fontId="1"/>
  </si>
  <si>
    <t>地上部（C）</t>
    <rPh sb="0" eb="3">
      <t>チジョウブ</t>
    </rPh>
    <phoneticPr fontId="1"/>
  </si>
  <si>
    <t>（C）／10＝</t>
    <phoneticPr fontId="1"/>
  </si>
  <si>
    <t>※下記の必要高木換算本数以上になるように計画する。</t>
    <phoneticPr fontId="1"/>
  </si>
  <si>
    <r>
      <t>（Ｂ）／（Ａ）</t>
    </r>
    <r>
      <rPr>
        <vertAlign val="superscript"/>
        <sz val="11"/>
        <color theme="1"/>
        <rFont val="ＭＳ Ｐ明朝"/>
        <family val="1"/>
        <charset val="128"/>
      </rPr>
      <t>＊１</t>
    </r>
    <phoneticPr fontId="1"/>
  </si>
  <si>
    <t>条例第18条第2項第4号イ（本数）を適用する場合</t>
  </si>
  <si>
    <t>（戸建住宅の建築を目的とする場合又は、事業区域の面積が1,000㎡未満の場合のみに適用することができます。）</t>
    <phoneticPr fontId="1"/>
  </si>
  <si>
    <t>1,000㎡以上の戸建て</t>
    <phoneticPr fontId="1"/>
  </si>
  <si>
    <t>（Ａ）／１００㎡＝</t>
    <phoneticPr fontId="1"/>
  </si>
  <si>
    <t>（Ａ）／２００㎡＝</t>
    <phoneticPr fontId="1"/>
  </si>
  <si>
    <t>　注）　</t>
    <rPh sb="1" eb="2">
      <t>チュウ</t>
    </rPh>
    <phoneticPr fontId="6"/>
  </si>
  <si>
    <t>・高木とは樹高が３ｍ以上、中木とは樹高が１ｍ以上３ｍ未満、低木とは樹高が１ｍ未満の樹木をいう。</t>
  </si>
  <si>
    <t>　　   　</t>
    <phoneticPr fontId="6"/>
  </si>
  <si>
    <t>・敷地面積（Ａ）は、建築敷地面積(宅地造成事業面積)とする。</t>
  </si>
  <si>
    <t>・必要高木換算本数は小数第３位以下を切り上げてください。</t>
    <phoneticPr fontId="6"/>
  </si>
  <si>
    <t>※下記の必要高木換算本数
以上になるように計画する。</t>
    <phoneticPr fontId="1"/>
  </si>
  <si>
    <t>□</t>
  </si>
  <si>
    <t>緑  化  完　了  書</t>
    <phoneticPr fontId="1"/>
  </si>
  <si>
    <t>　　　　　　　　　（　　　　　年　　　月　　　日）</t>
    <phoneticPr fontId="1"/>
  </si>
  <si>
    <t>1,000㎡未満</t>
    <phoneticPr fontId="1"/>
  </si>
  <si>
    <t xml:space="preserve">                     チェック欄</t>
    <rPh sb="25" eb="26">
      <t>ラン</t>
    </rPh>
    <phoneticPr fontId="6"/>
  </si>
  <si>
    <r>
      <t>　</t>
    </r>
    <r>
      <rPr>
        <sz val="14"/>
        <color theme="1"/>
        <rFont val="ＭＳ Ｐ明朝"/>
        <family val="1"/>
        <charset val="128"/>
      </rPr>
      <t>協議成立番号　第　　　　－　　　　号</t>
    </r>
    <rPh sb="1" eb="3">
      <t>キョウギ</t>
    </rPh>
    <rPh sb="3" eb="5">
      <t>セイリツ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</si>
</sst>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0" xfId="0" applyFont="1">
      <alignment vertical="center"/>
    </xf>
    <xf numFmtId="10" fontId="0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13" fillId="0" borderId="0" xfId="0" applyFo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176" fontId="15" fillId="0" borderId="5" xfId="0" applyNumberFormat="1" applyFont="1" applyFill="1" applyBorder="1" applyAlignment="1">
      <alignment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11" fillId="0" borderId="7" xfId="0" applyNumberFormat="1" applyFont="1" applyBorder="1" applyAlignment="1" applyProtection="1">
      <alignment horizontal="center" vertical="center"/>
      <protection locked="0"/>
    </xf>
    <xf numFmtId="176" fontId="11" fillId="0" borderId="8" xfId="0" applyNumberFormat="1" applyFont="1" applyBorder="1" applyAlignment="1" applyProtection="1">
      <alignment horizontal="center" vertical="center"/>
      <protection locked="0"/>
    </xf>
    <xf numFmtId="176" fontId="11" fillId="0" borderId="12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15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8" fontId="15" fillId="0" borderId="5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 wrapText="1"/>
    </xf>
    <xf numFmtId="177" fontId="0" fillId="0" borderId="8" xfId="0" applyNumberFormat="1" applyFont="1" applyBorder="1" applyAlignment="1">
      <alignment horizontal="center" vertical="center" wrapText="1"/>
    </xf>
    <xf numFmtId="177" fontId="0" fillId="0" borderId="10" xfId="0" applyNumberFormat="1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 wrapText="1"/>
    </xf>
    <xf numFmtId="176" fontId="15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178" fontId="2" fillId="0" borderId="5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Alignment="1" applyProtection="1">
      <alignment horizontal="right" vertical="center"/>
    </xf>
    <xf numFmtId="176" fontId="4" fillId="0" borderId="3" xfId="0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Protection="1">
      <alignment vertical="center"/>
      <protection locked="0"/>
    </xf>
  </cellXfs>
  <cellStyles count="1">
    <cellStyle name="標準" xfId="0" builtinId="0"/>
  </cellStyles>
  <dxfs count="5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showWhiteSpace="0" view="pageBreakPreview" zoomScaleNormal="100" zoomScaleSheetLayoutView="100" workbookViewId="0">
      <selection activeCell="E33" sqref="E33:E34"/>
    </sheetView>
  </sheetViews>
  <sheetFormatPr defaultColWidth="7.5" defaultRowHeight="18" x14ac:dyDescent="0.45"/>
  <cols>
    <col min="1" max="1" width="5" customWidth="1"/>
    <col min="2" max="2" width="13.59765625" customWidth="1"/>
    <col min="3" max="3" width="4.59765625" customWidth="1"/>
    <col min="4" max="4" width="13.59765625" customWidth="1"/>
    <col min="5" max="5" width="4.59765625" customWidth="1"/>
    <col min="6" max="6" width="0.8984375" customWidth="1"/>
    <col min="7" max="7" width="2.69921875" customWidth="1"/>
    <col min="8" max="8" width="3.19921875" customWidth="1"/>
    <col min="9" max="9" width="4.69921875" customWidth="1"/>
    <col min="10" max="10" width="4.59765625" customWidth="1"/>
    <col min="11" max="11" width="2.09765625" customWidth="1"/>
    <col min="12" max="12" width="3.19921875" customWidth="1"/>
    <col min="13" max="13" width="3.19921875" style="8" customWidth="1"/>
    <col min="14" max="14" width="7.19921875" style="8" customWidth="1"/>
    <col min="15" max="15" width="6" customWidth="1"/>
    <col min="16" max="16" width="3.19921875" customWidth="1"/>
    <col min="17" max="17" width="2.3984375" customWidth="1"/>
  </cols>
  <sheetData>
    <row r="1" spans="1:17" ht="20.7" customHeight="1" x14ac:dyDescent="0.45">
      <c r="B1" s="85" t="s">
        <v>46</v>
      </c>
      <c r="C1" s="85"/>
      <c r="D1" s="85"/>
      <c r="E1" s="85"/>
      <c r="G1" s="86" t="s">
        <v>50</v>
      </c>
      <c r="H1" s="87"/>
      <c r="I1" s="87"/>
      <c r="J1" s="87"/>
      <c r="K1" s="87"/>
      <c r="L1" s="87"/>
      <c r="M1" s="87"/>
      <c r="N1" s="87"/>
      <c r="O1" s="87"/>
      <c r="P1" s="88"/>
    </row>
    <row r="2" spans="1:17" ht="9.6" customHeight="1" x14ac:dyDescent="0.45">
      <c r="B2" s="85"/>
      <c r="C2" s="85"/>
      <c r="D2" s="85"/>
      <c r="E2" s="85"/>
      <c r="G2" s="23"/>
      <c r="H2" s="22"/>
      <c r="I2" s="22"/>
      <c r="J2" s="22"/>
      <c r="K2" s="22"/>
      <c r="L2" s="22"/>
      <c r="M2" s="22"/>
      <c r="N2" s="22"/>
      <c r="O2" s="22"/>
      <c r="P2" s="24"/>
    </row>
    <row r="3" spans="1:17" ht="20.7" customHeight="1" x14ac:dyDescent="0.45">
      <c r="A3" s="20"/>
      <c r="B3" s="85"/>
      <c r="C3" s="85"/>
      <c r="D3" s="85"/>
      <c r="E3" s="85"/>
      <c r="F3" s="20"/>
      <c r="G3" s="89" t="s">
        <v>47</v>
      </c>
      <c r="H3" s="90"/>
      <c r="I3" s="90"/>
      <c r="J3" s="90"/>
      <c r="K3" s="90"/>
      <c r="L3" s="90"/>
      <c r="M3" s="90"/>
      <c r="N3" s="90"/>
      <c r="O3" s="90"/>
      <c r="P3" s="91"/>
      <c r="Q3" s="20"/>
    </row>
    <row r="4" spans="1:17" ht="25.5" customHeight="1" x14ac:dyDescent="0.45">
      <c r="A4" s="3" t="str">
        <f>IF(B6&lt;&gt;0,"■","□")</f>
        <v>□</v>
      </c>
      <c r="B4" s="14" t="s">
        <v>0</v>
      </c>
    </row>
    <row r="5" spans="1:17" ht="17.25" customHeight="1" x14ac:dyDescent="0.45">
      <c r="A5" s="1"/>
      <c r="B5" s="97" t="s">
        <v>4</v>
      </c>
      <c r="C5" s="98"/>
      <c r="D5" s="97" t="s">
        <v>3</v>
      </c>
      <c r="E5" s="98"/>
      <c r="F5" s="45" t="s">
        <v>33</v>
      </c>
      <c r="G5" s="46"/>
      <c r="H5" s="46"/>
      <c r="I5" s="46"/>
      <c r="J5" s="46"/>
      <c r="K5" s="46"/>
      <c r="L5" s="56"/>
      <c r="M5" s="6"/>
      <c r="N5" s="6"/>
    </row>
    <row r="6" spans="1:17" ht="27.75" customHeight="1" x14ac:dyDescent="0.45">
      <c r="A6" s="1"/>
      <c r="B6" s="103"/>
      <c r="C6" s="29" t="s">
        <v>1</v>
      </c>
      <c r="D6" s="103"/>
      <c r="E6" s="29" t="s">
        <v>2</v>
      </c>
      <c r="F6" s="99" t="str">
        <f>IFERROR(ROUNDDOWN(D6/B6,4)*100,"")</f>
        <v/>
      </c>
      <c r="G6" s="100"/>
      <c r="H6" s="100"/>
      <c r="I6" s="100"/>
      <c r="J6" s="100"/>
      <c r="K6" s="101" t="s">
        <v>17</v>
      </c>
      <c r="L6" s="102"/>
      <c r="M6" s="9"/>
      <c r="N6" s="9"/>
      <c r="O6" s="1"/>
      <c r="P6" s="1"/>
    </row>
    <row r="7" spans="1:17" x14ac:dyDescent="0.45">
      <c r="A7" s="1"/>
      <c r="B7" s="1" t="s">
        <v>5</v>
      </c>
      <c r="C7" s="1"/>
      <c r="D7" s="1"/>
      <c r="E7" s="1"/>
      <c r="F7" s="1"/>
      <c r="G7" s="1"/>
      <c r="H7" s="1"/>
      <c r="I7" s="1"/>
      <c r="J7" s="1"/>
      <c r="O7" s="1"/>
      <c r="P7" s="1"/>
    </row>
    <row r="8" spans="1:17" x14ac:dyDescent="0.45">
      <c r="A8" s="1"/>
      <c r="B8" s="1" t="s">
        <v>6</v>
      </c>
      <c r="C8" s="1"/>
      <c r="D8" s="1"/>
      <c r="E8" s="1"/>
      <c r="F8" s="1"/>
      <c r="G8" s="1"/>
      <c r="H8" s="1"/>
      <c r="I8" s="1"/>
      <c r="J8" s="1"/>
      <c r="O8" s="1"/>
      <c r="P8" s="1"/>
    </row>
    <row r="9" spans="1:17" ht="9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O9" s="1"/>
      <c r="P9" s="1"/>
    </row>
    <row r="10" spans="1:17" ht="17.25" customHeight="1" x14ac:dyDescent="0.45">
      <c r="A10" s="1"/>
      <c r="B10" s="4" t="s">
        <v>12</v>
      </c>
      <c r="C10" s="4"/>
      <c r="D10" s="4"/>
      <c r="E10" s="4"/>
      <c r="F10" s="4"/>
      <c r="G10" s="4"/>
      <c r="H10" s="4"/>
      <c r="I10" s="1"/>
      <c r="J10" s="1"/>
      <c r="O10" s="1"/>
      <c r="P10" s="1"/>
    </row>
    <row r="11" spans="1:17" ht="17.25" customHeight="1" x14ac:dyDescent="0.45">
      <c r="A11" s="1"/>
      <c r="B11" s="92" t="s">
        <v>7</v>
      </c>
      <c r="C11" s="93"/>
      <c r="D11" s="92" t="s">
        <v>8</v>
      </c>
      <c r="E11" s="93"/>
      <c r="F11" s="94" t="s">
        <v>9</v>
      </c>
      <c r="G11" s="95"/>
      <c r="H11" s="95"/>
      <c r="I11" s="95"/>
      <c r="J11" s="95"/>
      <c r="K11" s="95"/>
      <c r="L11" s="96"/>
      <c r="M11" s="94" t="s">
        <v>10</v>
      </c>
      <c r="N11" s="95"/>
      <c r="O11" s="95"/>
      <c r="P11" s="96"/>
    </row>
    <row r="12" spans="1:17" ht="27.75" customHeight="1" x14ac:dyDescent="0.45">
      <c r="A12" s="1"/>
      <c r="B12" s="104" t="str">
        <f>IF(D6=0,"",IF(D12+F12+M12=D6,D6,IF(D12+F12+M12&lt;&gt;D6,"右に数値を入力")))</f>
        <v/>
      </c>
      <c r="C12" s="29" t="s">
        <v>11</v>
      </c>
      <c r="D12" s="105"/>
      <c r="E12" s="29" t="s">
        <v>13</v>
      </c>
      <c r="F12" s="82"/>
      <c r="G12" s="83"/>
      <c r="H12" s="83"/>
      <c r="I12" s="83"/>
      <c r="J12" s="83"/>
      <c r="K12" s="83"/>
      <c r="L12" s="28" t="s">
        <v>11</v>
      </c>
      <c r="M12" s="82"/>
      <c r="N12" s="83"/>
      <c r="O12" s="84"/>
      <c r="P12" s="19" t="s">
        <v>13</v>
      </c>
    </row>
    <row r="13" spans="1:17" ht="17.25" customHeight="1" x14ac:dyDescent="0.45">
      <c r="A13" s="1"/>
      <c r="B13" s="5" t="s">
        <v>14</v>
      </c>
      <c r="C13" s="1"/>
      <c r="D13" s="1"/>
      <c r="E13" s="1"/>
      <c r="F13" s="1"/>
      <c r="G13" s="1"/>
      <c r="H13" s="1"/>
      <c r="I13" s="1"/>
      <c r="J13" s="1"/>
      <c r="O13" s="1"/>
      <c r="P13" s="1"/>
    </row>
    <row r="14" spans="1:17" ht="17.25" customHeight="1" x14ac:dyDescent="0.45">
      <c r="A14" s="1"/>
      <c r="B14" s="4" t="s">
        <v>15</v>
      </c>
      <c r="C14" s="1"/>
      <c r="D14" s="1"/>
      <c r="E14" s="1"/>
      <c r="F14" s="1"/>
      <c r="G14" s="1"/>
      <c r="H14" s="1"/>
      <c r="I14" s="1"/>
      <c r="J14" s="1"/>
      <c r="O14" s="1"/>
      <c r="P14" s="1"/>
    </row>
    <row r="15" spans="1:17" ht="17.25" customHeight="1" x14ac:dyDescent="0.45">
      <c r="A15" s="1"/>
      <c r="B15" s="4" t="s">
        <v>16</v>
      </c>
      <c r="C15" s="1"/>
      <c r="D15" s="1"/>
      <c r="E15" s="1"/>
      <c r="F15" s="1"/>
      <c r="G15" s="1"/>
      <c r="H15" s="1"/>
      <c r="I15" s="1"/>
      <c r="J15" s="1"/>
      <c r="O15" s="1"/>
      <c r="P15" s="1"/>
    </row>
    <row r="16" spans="1:17" ht="9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O16" s="1"/>
      <c r="P16" s="1"/>
    </row>
    <row r="17" spans="1:18" ht="17.25" customHeight="1" x14ac:dyDescent="0.45">
      <c r="A17" s="1"/>
      <c r="B17" s="1" t="s">
        <v>18</v>
      </c>
      <c r="C17" s="1"/>
      <c r="D17" s="1"/>
      <c r="E17" s="1"/>
      <c r="F17" s="1"/>
      <c r="G17" s="1"/>
      <c r="H17" s="1"/>
      <c r="I17" s="75" t="s">
        <v>49</v>
      </c>
      <c r="J17" s="75"/>
      <c r="K17" s="75"/>
      <c r="L17" s="75"/>
      <c r="M17" s="76"/>
      <c r="N17" s="76"/>
      <c r="O17" s="76"/>
      <c r="P17" s="76"/>
    </row>
    <row r="18" spans="1:18" ht="17.25" customHeight="1" x14ac:dyDescent="0.45">
      <c r="A18" s="1"/>
      <c r="B18" s="65" t="s">
        <v>19</v>
      </c>
      <c r="C18" s="55"/>
      <c r="D18" s="55"/>
      <c r="E18" s="34"/>
      <c r="F18" s="1"/>
      <c r="G18" s="45" t="s">
        <v>24</v>
      </c>
      <c r="H18" s="46"/>
      <c r="I18" s="46"/>
      <c r="J18" s="46"/>
      <c r="K18" s="46"/>
      <c r="L18" s="56"/>
      <c r="M18" s="45" t="s">
        <v>28</v>
      </c>
      <c r="N18" s="46"/>
      <c r="O18" s="46"/>
      <c r="P18" s="56"/>
    </row>
    <row r="19" spans="1:18" ht="27.75" customHeight="1" x14ac:dyDescent="0.45">
      <c r="A19" s="1"/>
      <c r="B19" s="45" t="s">
        <v>20</v>
      </c>
      <c r="C19" s="46"/>
      <c r="D19" s="106"/>
      <c r="E19" s="29" t="s">
        <v>23</v>
      </c>
      <c r="F19" s="1"/>
      <c r="G19" s="57" t="s">
        <v>27</v>
      </c>
      <c r="H19" s="58"/>
      <c r="I19" s="58"/>
      <c r="J19" s="77" t="str">
        <f>IF(D19&lt;&gt;0,D19,"")</f>
        <v/>
      </c>
      <c r="K19" s="77"/>
      <c r="L19" s="19" t="s">
        <v>23</v>
      </c>
      <c r="M19" s="78" t="str">
        <f>IF(SUM(J19:K21)=0,"",IF(SUM(J19:K21)&lt;L23,"本数不足",IF(SUM(J19:K21)&lt;&gt;0,SUM(J19:K21),"")))</f>
        <v/>
      </c>
      <c r="N19" s="79"/>
      <c r="O19" s="79"/>
      <c r="P19" s="15"/>
    </row>
    <row r="20" spans="1:18" ht="27.75" customHeight="1" x14ac:dyDescent="0.45">
      <c r="A20" s="1"/>
      <c r="B20" s="45" t="s">
        <v>21</v>
      </c>
      <c r="C20" s="46"/>
      <c r="D20" s="106"/>
      <c r="E20" s="29" t="s">
        <v>23</v>
      </c>
      <c r="F20" s="1"/>
      <c r="G20" s="57" t="s">
        <v>25</v>
      </c>
      <c r="H20" s="58"/>
      <c r="I20" s="58"/>
      <c r="J20" s="64" t="str">
        <f>IF(D20&lt;&gt;0,D20/5,"")</f>
        <v/>
      </c>
      <c r="K20" s="64"/>
      <c r="L20" s="17" t="s">
        <v>23</v>
      </c>
      <c r="M20" s="80"/>
      <c r="N20" s="81"/>
      <c r="O20" s="81"/>
      <c r="P20" s="11" t="s">
        <v>23</v>
      </c>
    </row>
    <row r="21" spans="1:18" ht="27.75" customHeight="1" x14ac:dyDescent="0.45">
      <c r="A21" s="1"/>
      <c r="B21" s="45" t="s">
        <v>22</v>
      </c>
      <c r="C21" s="46"/>
      <c r="D21" s="106"/>
      <c r="E21" s="29" t="s">
        <v>23</v>
      </c>
      <c r="F21" s="1"/>
      <c r="G21" s="57" t="s">
        <v>26</v>
      </c>
      <c r="H21" s="58"/>
      <c r="I21" s="58"/>
      <c r="J21" s="64" t="str">
        <f>IF(D21&lt;&gt;0,D21/25,"")</f>
        <v/>
      </c>
      <c r="K21" s="64"/>
      <c r="L21" s="17" t="s">
        <v>23</v>
      </c>
      <c r="M21" s="66" t="s">
        <v>44</v>
      </c>
      <c r="N21" s="67"/>
      <c r="O21" s="67"/>
      <c r="P21" s="68"/>
    </row>
    <row r="22" spans="1:18" ht="17.25" customHeight="1" x14ac:dyDescent="0.45">
      <c r="A22" s="1"/>
      <c r="B22" s="69" t="s">
        <v>30</v>
      </c>
      <c r="C22" s="70"/>
      <c r="D22" s="70"/>
      <c r="E22" s="35"/>
      <c r="F22" s="1"/>
      <c r="G22" s="69" t="s">
        <v>29</v>
      </c>
      <c r="H22" s="70"/>
      <c r="I22" s="70"/>
      <c r="J22" s="70"/>
      <c r="K22" s="70"/>
      <c r="L22" s="70"/>
      <c r="M22" s="70"/>
      <c r="N22" s="70"/>
      <c r="O22" s="70"/>
      <c r="P22" s="35"/>
    </row>
    <row r="23" spans="1:18" ht="27" customHeight="1" x14ac:dyDescent="0.45">
      <c r="A23" s="1"/>
      <c r="B23" s="71" t="str">
        <f>IF(D12&lt;&gt;0,D12,"")</f>
        <v/>
      </c>
      <c r="C23" s="72"/>
      <c r="D23" s="72"/>
      <c r="E23" s="17" t="s">
        <v>1</v>
      </c>
      <c r="F23" s="1"/>
      <c r="G23" s="57" t="s">
        <v>31</v>
      </c>
      <c r="H23" s="58"/>
      <c r="I23" s="58"/>
      <c r="J23" s="58"/>
      <c r="K23" s="58"/>
      <c r="L23" s="73" t="str">
        <f>IF(B23="","",ROUNDUP(B23/10,2))</f>
        <v/>
      </c>
      <c r="M23" s="73"/>
      <c r="N23" s="73"/>
      <c r="O23" s="73"/>
      <c r="P23" s="19" t="s">
        <v>23</v>
      </c>
    </row>
    <row r="24" spans="1:18" ht="11.25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O24" s="1"/>
      <c r="P24" s="1"/>
    </row>
    <row r="25" spans="1:18" ht="25.5" customHeight="1" x14ac:dyDescent="0.45">
      <c r="A25" s="3" t="str">
        <f>IF(B33&lt;&gt;0,"■","□")</f>
        <v>□</v>
      </c>
      <c r="B25" s="2" t="s">
        <v>34</v>
      </c>
      <c r="C25" s="1"/>
      <c r="D25" s="1"/>
      <c r="E25" s="1"/>
      <c r="F25" s="1"/>
      <c r="G25" s="1"/>
      <c r="H25" s="1"/>
      <c r="I25" s="1"/>
      <c r="J25" s="1"/>
      <c r="O25" s="1"/>
      <c r="P25" s="1"/>
    </row>
    <row r="26" spans="1:18" ht="16.95" customHeight="1" x14ac:dyDescent="0.45">
      <c r="A26" s="1"/>
      <c r="B26" s="74" t="s">
        <v>35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16"/>
    </row>
    <row r="27" spans="1:18" ht="11.25" customHeight="1" x14ac:dyDescent="0.45">
      <c r="A27" s="1"/>
      <c r="B27" s="1"/>
      <c r="C27" s="1"/>
      <c r="D27" s="1"/>
      <c r="E27" s="1"/>
      <c r="F27" s="1"/>
      <c r="G27" s="1"/>
      <c r="H27" s="1"/>
      <c r="I27" s="75" t="s">
        <v>49</v>
      </c>
      <c r="J27" s="75"/>
      <c r="K27" s="75"/>
      <c r="L27" s="75"/>
      <c r="M27" s="76"/>
      <c r="N27" s="76"/>
      <c r="O27" s="76"/>
      <c r="P27" s="76"/>
    </row>
    <row r="28" spans="1:18" ht="21" customHeight="1" x14ac:dyDescent="0.45">
      <c r="A28" s="1"/>
      <c r="B28" s="65" t="s">
        <v>19</v>
      </c>
      <c r="C28" s="55"/>
      <c r="D28" s="55"/>
      <c r="E28" s="34"/>
      <c r="F28" s="1"/>
      <c r="G28" s="45" t="s">
        <v>24</v>
      </c>
      <c r="H28" s="46"/>
      <c r="I28" s="46"/>
      <c r="J28" s="46"/>
      <c r="K28" s="46"/>
      <c r="L28" s="56"/>
      <c r="M28" s="45" t="s">
        <v>28</v>
      </c>
      <c r="N28" s="46"/>
      <c r="O28" s="46"/>
      <c r="P28" s="56"/>
    </row>
    <row r="29" spans="1:18" ht="27.75" customHeight="1" x14ac:dyDescent="0.45">
      <c r="A29" s="1"/>
      <c r="B29" s="45" t="s">
        <v>20</v>
      </c>
      <c r="C29" s="46"/>
      <c r="D29" s="106"/>
      <c r="E29" s="29" t="s">
        <v>23</v>
      </c>
      <c r="F29" s="1"/>
      <c r="G29" s="57" t="s">
        <v>27</v>
      </c>
      <c r="H29" s="58"/>
      <c r="I29" s="58"/>
      <c r="J29" s="59" t="str">
        <f>IF(D29&lt;&gt;0,D29,"")</f>
        <v/>
      </c>
      <c r="K29" s="59"/>
      <c r="L29" s="19" t="s">
        <v>23</v>
      </c>
      <c r="M29" s="60" t="str">
        <f>IF(SUM(J29:K31)=0,"",IF(AND(SUM(J29:K31)&lt;O34,SUM(J29:K31)&lt;J34),"本数不足",IF(SUM(J29:K31)&lt;&gt;0,SUM(J29:K31),"")))</f>
        <v/>
      </c>
      <c r="N29" s="61"/>
      <c r="O29" s="61"/>
      <c r="P29" s="15"/>
    </row>
    <row r="30" spans="1:18" ht="27.75" customHeight="1" x14ac:dyDescent="0.45">
      <c r="A30" s="1"/>
      <c r="B30" s="45" t="s">
        <v>21</v>
      </c>
      <c r="C30" s="46"/>
      <c r="D30" s="106"/>
      <c r="E30" s="29" t="s">
        <v>23</v>
      </c>
      <c r="F30" s="1"/>
      <c r="G30" s="57" t="s">
        <v>25</v>
      </c>
      <c r="H30" s="58"/>
      <c r="I30" s="58"/>
      <c r="J30" s="64" t="str">
        <f>IF(D30&lt;&gt;0,D30/5,"")</f>
        <v/>
      </c>
      <c r="K30" s="64"/>
      <c r="L30" s="17" t="s">
        <v>23</v>
      </c>
      <c r="M30" s="62"/>
      <c r="N30" s="63"/>
      <c r="O30" s="63"/>
      <c r="P30" s="11" t="s">
        <v>23</v>
      </c>
    </row>
    <row r="31" spans="1:18" ht="27.75" customHeight="1" x14ac:dyDescent="0.45">
      <c r="A31" s="1"/>
      <c r="B31" s="45" t="s">
        <v>22</v>
      </c>
      <c r="C31" s="46"/>
      <c r="D31" s="106"/>
      <c r="E31" s="29" t="s">
        <v>23</v>
      </c>
      <c r="F31" s="1"/>
      <c r="G31" s="47" t="s">
        <v>26</v>
      </c>
      <c r="H31" s="48"/>
      <c r="I31" s="48"/>
      <c r="J31" s="49" t="str">
        <f>IF(D31&lt;&gt;0,D31/25,"")</f>
        <v/>
      </c>
      <c r="K31" s="49"/>
      <c r="L31" s="18" t="s">
        <v>23</v>
      </c>
      <c r="M31" s="50" t="s">
        <v>32</v>
      </c>
      <c r="N31" s="51"/>
      <c r="O31" s="51"/>
      <c r="P31" s="52"/>
    </row>
    <row r="32" spans="1:18" ht="21" customHeight="1" x14ac:dyDescent="0.45">
      <c r="A32" s="1"/>
      <c r="B32" s="53" t="s">
        <v>4</v>
      </c>
      <c r="C32" s="54"/>
      <c r="D32" s="54"/>
      <c r="E32" s="35"/>
      <c r="F32" s="1"/>
      <c r="G32" s="45" t="s">
        <v>29</v>
      </c>
      <c r="H32" s="55"/>
      <c r="I32" s="46"/>
      <c r="J32" s="46"/>
      <c r="K32" s="46"/>
      <c r="L32" s="46"/>
      <c r="M32" s="55"/>
      <c r="N32" s="46"/>
      <c r="O32" s="46"/>
      <c r="P32" s="56"/>
    </row>
    <row r="33" spans="1:16" ht="21" customHeight="1" x14ac:dyDescent="0.45">
      <c r="A33" s="1"/>
      <c r="B33" s="30"/>
      <c r="C33" s="31"/>
      <c r="D33" s="31"/>
      <c r="E33" s="34" t="s">
        <v>1</v>
      </c>
      <c r="F33" s="1"/>
      <c r="G33" s="7"/>
      <c r="H33" s="26" t="s">
        <v>45</v>
      </c>
      <c r="I33" s="36" t="s">
        <v>48</v>
      </c>
      <c r="J33" s="37"/>
      <c r="K33" s="37"/>
      <c r="L33" s="37"/>
      <c r="M33" s="27" t="s">
        <v>45</v>
      </c>
      <c r="N33" s="38" t="s">
        <v>36</v>
      </c>
      <c r="O33" s="38"/>
      <c r="P33" s="39"/>
    </row>
    <row r="34" spans="1:16" ht="27.75" customHeight="1" x14ac:dyDescent="0.45">
      <c r="A34" s="1"/>
      <c r="B34" s="32"/>
      <c r="C34" s="33"/>
      <c r="D34" s="33"/>
      <c r="E34" s="35"/>
      <c r="F34" s="1"/>
      <c r="G34" s="40" t="s">
        <v>38</v>
      </c>
      <c r="H34" s="41"/>
      <c r="I34" s="38"/>
      <c r="J34" s="42" t="str">
        <f>IF(B33=0,"",IF(AND(H33="□",M33="□"),"どちらかにチェック",IF(H33&lt;&gt;"□",ROUNDUP(B33/200,2),"")))</f>
        <v/>
      </c>
      <c r="K34" s="42"/>
      <c r="L34" s="10" t="s">
        <v>23</v>
      </c>
      <c r="M34" s="43" t="s">
        <v>37</v>
      </c>
      <c r="N34" s="44"/>
      <c r="O34" s="25" t="str">
        <f>IF(B33=0,"",IF(AND(H33="□",M33="□"),"どちらかにチェック",IF(M33&lt;&gt;"□",ROUNDUP(B33/100,2),"")))</f>
        <v/>
      </c>
      <c r="P34" s="17" t="s">
        <v>23</v>
      </c>
    </row>
    <row r="35" spans="1:16" ht="11.2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O35" s="1"/>
      <c r="P35" s="1"/>
    </row>
    <row r="36" spans="1:16" ht="17.25" customHeight="1" x14ac:dyDescent="0.45">
      <c r="A36" s="4" t="s">
        <v>39</v>
      </c>
      <c r="B36" s="4" t="s">
        <v>40</v>
      </c>
      <c r="C36" s="4"/>
      <c r="D36" s="4"/>
      <c r="E36" s="4"/>
      <c r="F36" s="4"/>
      <c r="G36" s="1"/>
      <c r="H36" s="1"/>
      <c r="I36" s="1"/>
      <c r="J36" s="1"/>
      <c r="O36" s="1"/>
      <c r="P36" s="1"/>
    </row>
    <row r="37" spans="1:16" ht="17.25" customHeight="1" x14ac:dyDescent="0.45">
      <c r="A37" s="12" t="s">
        <v>41</v>
      </c>
      <c r="B37" s="12" t="s">
        <v>42</v>
      </c>
      <c r="C37" s="13"/>
      <c r="D37" s="13"/>
      <c r="E37" s="13"/>
      <c r="F37" s="13"/>
      <c r="G37" s="1"/>
      <c r="H37" s="1"/>
      <c r="I37" s="1"/>
      <c r="J37" s="1"/>
      <c r="O37" s="1"/>
      <c r="P37" s="1"/>
    </row>
    <row r="38" spans="1:16" ht="16.649999999999999" customHeight="1" x14ac:dyDescent="0.45">
      <c r="A38" s="12" t="s">
        <v>41</v>
      </c>
      <c r="B38" s="12" t="s">
        <v>43</v>
      </c>
      <c r="C38" s="13"/>
      <c r="D38" s="13"/>
      <c r="E38" s="13"/>
      <c r="F38" s="13"/>
      <c r="G38" s="1"/>
      <c r="H38" s="1"/>
      <c r="I38" s="1"/>
      <c r="J38" s="1"/>
      <c r="O38" s="1"/>
      <c r="P38" s="1"/>
    </row>
    <row r="39" spans="1:16" ht="17.25" customHeight="1" x14ac:dyDescent="0.45">
      <c r="A39" s="1"/>
      <c r="B39" s="21"/>
      <c r="C39" s="1"/>
      <c r="D39" s="1"/>
      <c r="E39" s="1"/>
      <c r="F39" s="1"/>
      <c r="G39" s="1"/>
      <c r="H39" s="1"/>
      <c r="I39" s="1"/>
      <c r="J39" s="1"/>
      <c r="O39" s="1"/>
      <c r="P39" s="1"/>
    </row>
    <row r="40" spans="1:16" ht="13.2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O40" s="1"/>
      <c r="P40" s="1"/>
    </row>
    <row r="41" spans="1:16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O41" s="1"/>
      <c r="P41" s="1"/>
    </row>
    <row r="42" spans="1:16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O42" s="1"/>
      <c r="P42" s="1"/>
    </row>
    <row r="43" spans="1:16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O43" s="1"/>
      <c r="P43" s="1"/>
    </row>
    <row r="44" spans="1:16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O44" s="1"/>
      <c r="P44" s="1"/>
    </row>
    <row r="45" spans="1:16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O45" s="1"/>
      <c r="P45" s="1"/>
    </row>
    <row r="46" spans="1:16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O46" s="1"/>
      <c r="P46" s="1"/>
    </row>
    <row r="47" spans="1:16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O47" s="1"/>
      <c r="P47" s="1"/>
    </row>
    <row r="48" spans="1:16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O48" s="1"/>
      <c r="P48" s="1"/>
    </row>
    <row r="49" spans="1:16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O49" s="1"/>
      <c r="P49" s="1"/>
    </row>
    <row r="50" spans="1:16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O50" s="1"/>
      <c r="P50" s="1"/>
    </row>
    <row r="51" spans="1:16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O51" s="1"/>
      <c r="P51" s="1"/>
    </row>
    <row r="52" spans="1:16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O52" s="1"/>
      <c r="P52" s="1"/>
    </row>
    <row r="53" spans="1:16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O53" s="1"/>
      <c r="P53" s="1"/>
    </row>
    <row r="54" spans="1:16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O54" s="1"/>
      <c r="P54" s="1"/>
    </row>
    <row r="55" spans="1:16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O55" s="1"/>
      <c r="P55" s="1"/>
    </row>
    <row r="56" spans="1:16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O56" s="1"/>
      <c r="P56" s="1"/>
    </row>
    <row r="57" spans="1:16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O57" s="1"/>
      <c r="P57" s="1"/>
    </row>
    <row r="58" spans="1:16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O58" s="1"/>
      <c r="P58" s="1"/>
    </row>
    <row r="59" spans="1:16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O59" s="1"/>
      <c r="P59" s="1"/>
    </row>
    <row r="60" spans="1:16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O60" s="1"/>
      <c r="P60" s="1"/>
    </row>
    <row r="61" spans="1:16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O61" s="1"/>
      <c r="P61" s="1"/>
    </row>
    <row r="62" spans="1:16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6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6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</row>
  </sheetData>
  <mergeCells count="59">
    <mergeCell ref="B1:E3"/>
    <mergeCell ref="G1:P1"/>
    <mergeCell ref="G3:P3"/>
    <mergeCell ref="B11:C11"/>
    <mergeCell ref="D11:E11"/>
    <mergeCell ref="F11:L11"/>
    <mergeCell ref="M11:P11"/>
    <mergeCell ref="B5:C5"/>
    <mergeCell ref="D5:E5"/>
    <mergeCell ref="F5:L5"/>
    <mergeCell ref="F6:J6"/>
    <mergeCell ref="K6:L6"/>
    <mergeCell ref="F12:K12"/>
    <mergeCell ref="M12:O12"/>
    <mergeCell ref="I17:P17"/>
    <mergeCell ref="B18:E18"/>
    <mergeCell ref="G18:L18"/>
    <mergeCell ref="M18:P18"/>
    <mergeCell ref="B19:C19"/>
    <mergeCell ref="G19:I19"/>
    <mergeCell ref="J19:K19"/>
    <mergeCell ref="M19:O20"/>
    <mergeCell ref="B20:C20"/>
    <mergeCell ref="G20:I20"/>
    <mergeCell ref="B28:E28"/>
    <mergeCell ref="G28:L28"/>
    <mergeCell ref="M28:P28"/>
    <mergeCell ref="J20:K20"/>
    <mergeCell ref="B21:C21"/>
    <mergeCell ref="G21:I21"/>
    <mergeCell ref="J21:K21"/>
    <mergeCell ref="M21:P21"/>
    <mergeCell ref="B22:E22"/>
    <mergeCell ref="G22:P22"/>
    <mergeCell ref="B23:D23"/>
    <mergeCell ref="G23:K23"/>
    <mergeCell ref="L23:O23"/>
    <mergeCell ref="B26:Q26"/>
    <mergeCell ref="I27:P27"/>
    <mergeCell ref="B29:C29"/>
    <mergeCell ref="G29:I29"/>
    <mergeCell ref="J29:K29"/>
    <mergeCell ref="M29:O30"/>
    <mergeCell ref="B30:C30"/>
    <mergeCell ref="G30:I30"/>
    <mergeCell ref="J30:K30"/>
    <mergeCell ref="B31:C31"/>
    <mergeCell ref="G31:I31"/>
    <mergeCell ref="J31:K31"/>
    <mergeCell ref="M31:P31"/>
    <mergeCell ref="B32:E32"/>
    <mergeCell ref="G32:P32"/>
    <mergeCell ref="B33:D34"/>
    <mergeCell ref="E33:E34"/>
    <mergeCell ref="I33:L33"/>
    <mergeCell ref="N33:P33"/>
    <mergeCell ref="G34:I34"/>
    <mergeCell ref="J34:K34"/>
    <mergeCell ref="M34:N34"/>
  </mergeCells>
  <phoneticPr fontId="1"/>
  <conditionalFormatting sqref="M19:O20">
    <cfRule type="cellIs" dxfId="4" priority="6" operator="equal">
      <formula>"本数不足"</formula>
    </cfRule>
  </conditionalFormatting>
  <conditionalFormatting sqref="M29:O30">
    <cfRule type="cellIs" dxfId="3" priority="5" operator="equal">
      <formula>"本数不足"</formula>
    </cfRule>
  </conditionalFormatting>
  <conditionalFormatting sqref="B12">
    <cfRule type="expression" dxfId="2" priority="3">
      <formula>IF($B$12="右に数値を入力",TRUE)</formula>
    </cfRule>
  </conditionalFormatting>
  <conditionalFormatting sqref="J34:K34">
    <cfRule type="expression" dxfId="1" priority="2">
      <formula>$J$34="どちらかにチェック"</formula>
    </cfRule>
  </conditionalFormatting>
  <conditionalFormatting sqref="O34">
    <cfRule type="expression" dxfId="0" priority="1">
      <formula>$O$34="どちらかにチェック"</formula>
    </cfRule>
  </conditionalFormatting>
  <dataValidations count="1">
    <dataValidation type="list" allowBlank="1" showInputMessage="1" sqref="H33 M33" xr:uid="{00000000-0002-0000-0000-000000000000}">
      <formula1>"■,□"</formula1>
    </dataValidation>
  </dataValidations>
  <pageMargins left="0.70866141732283472" right="0.15748031496062992" top="0.59055118110236227" bottom="0.59055118110236227" header="0.51181102362204722" footer="0.51181102362204722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緑化完了書</vt:lpstr>
      <vt:lpstr>緑化完了書!Print_Area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2024-11-13T01:21:03Z</cp:lastPrinted>
  <dcterms:created xsi:type="dcterms:W3CDTF">2024-03-19T08:02:36Z</dcterms:created>
  <dcterms:modified xsi:type="dcterms:W3CDTF">2025-03-25T03:08:37Z</dcterms:modified>
</cp:coreProperties>
</file>